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1"/>
  </bookViews>
  <sheets>
    <sheet name="плащане по обособена позиция №1" sheetId="1" r:id="rId1"/>
    <sheet name="плащане по обособена позиция №2" sheetId="2" r:id="rId2"/>
  </sheets>
  <definedNames>
    <definedName name="_xlnm.Print_Area" localSheetId="0">'плащане по обособена позиция №1'!$B$1:$E$16</definedName>
    <definedName name="_xlnm.Print_Titles" localSheetId="0">'плащане по обособена позиция №1'!$2:$2</definedName>
  </definedNames>
  <calcPr fullCalcOnLoad="1"/>
</workbook>
</file>

<file path=xl/sharedStrings.xml><?xml version="1.0" encoding="utf-8"?>
<sst xmlns="http://schemas.openxmlformats.org/spreadsheetml/2006/main" count="120" uniqueCount="110">
  <si>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</si>
  <si>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</si>
  <si>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</si>
  <si>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</si>
  <si>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</si>
  <si>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</si>
  <si>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</si>
  <si>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</si>
  <si>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</si>
  <si>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</si>
  <si>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</si>
  <si>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</si>
  <si>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1976/13.01.2014</t>
  </si>
  <si>
    <t>2086/12.02.2014</t>
  </si>
  <si>
    <t>2195/04.03.2014</t>
  </si>
  <si>
    <t>2307/01.04.2014</t>
  </si>
  <si>
    <t>2343/07.05.2014</t>
  </si>
  <si>
    <t>2380/03.06.2014</t>
  </si>
  <si>
    <t>2416/02.07.2014</t>
  </si>
  <si>
    <t>2452/05.08.2014</t>
  </si>
  <si>
    <t>2485/01.09.2014</t>
  </si>
  <si>
    <t>2517/02.10.2014</t>
  </si>
  <si>
    <t>2551/04.11.2014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</si>
  <si>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ОТ  „АГЕНЦИЯ ЗА СИГУРНОСТ, ОХРАНА И ПРОУЧВАНЕ - ЩИТ” ООД – Русе по Договор № 95В00-18/25.02.2013 г. по обособена позиция №1 с предмет: "Организиране и провеждане на денонощна физическа охрана на райони и имущество на Русенски университет "Ангел Кънчев" за периода от 25.02.2013 г. до 24.02.2016 г.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</si>
  <si>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                                                                                                             ОТ  „БАТ СЕКЮРИТИ” ЕООД по Договор № 95В00-17/25.02.2013 г за  обособена позиция №2 с предмет: „Организиране и провеждане на денонощна физическа охрана на райони и имущество на Русенски университет „Ангел Кънчев” – филиал Разград за периода от 25.02.2013 г. до 24.02.2016 г.</t>
  </si>
  <si>
    <t>2623/06.01.2015</t>
  </si>
  <si>
    <t>2663/02.02.2015</t>
  </si>
  <si>
    <t>0000016980</t>
  </si>
  <si>
    <t>01,04,2013</t>
  </si>
  <si>
    <t>0000017327</t>
  </si>
  <si>
    <t>07,05,2013</t>
  </si>
  <si>
    <t>0000017655</t>
  </si>
  <si>
    <t>03,06,2013</t>
  </si>
  <si>
    <t>0000018005</t>
  </si>
  <si>
    <t>01,07,2013</t>
  </si>
  <si>
    <t>0000018347</t>
  </si>
  <si>
    <t>01,08,2013</t>
  </si>
  <si>
    <t>0000018705</t>
  </si>
  <si>
    <t>02,09,2013</t>
  </si>
  <si>
    <t>0000019077</t>
  </si>
  <si>
    <t>01,10,2013</t>
  </si>
  <si>
    <t>0000019455</t>
  </si>
  <si>
    <t>01,11,2013</t>
  </si>
  <si>
    <t>0000019823</t>
  </si>
  <si>
    <t>02,12,2013</t>
  </si>
  <si>
    <t>0000020513</t>
  </si>
  <si>
    <t>06,01,2014</t>
  </si>
  <si>
    <t>0000020640</t>
  </si>
  <si>
    <t>03,02,2014</t>
  </si>
  <si>
    <t>0000021210</t>
  </si>
  <si>
    <t>04,03,2014</t>
  </si>
  <si>
    <t>0000021813</t>
  </si>
  <si>
    <t>01,04,2014</t>
  </si>
  <si>
    <t>0000022310</t>
  </si>
  <si>
    <t>07,05,2014</t>
  </si>
  <si>
    <t>0000022865</t>
  </si>
  <si>
    <t>02,06,2014</t>
  </si>
  <si>
    <t>0000023408</t>
  </si>
  <si>
    <t>01,07,2014</t>
  </si>
  <si>
    <t>0000024032</t>
  </si>
  <si>
    <t>01,08,2014</t>
  </si>
  <si>
    <t>0000024594</t>
  </si>
  <si>
    <t>01,09,2014</t>
  </si>
  <si>
    <t>0000025197</t>
  </si>
  <si>
    <t>01,10,2014</t>
  </si>
  <si>
    <t>0000026185</t>
  </si>
  <si>
    <t>03,11,2014</t>
  </si>
  <si>
    <t>0000026542</t>
  </si>
  <si>
    <t>01,12,2014</t>
  </si>
  <si>
    <t>Всичко по договор</t>
  </si>
  <si>
    <t>ОБЩО за 2013:</t>
  </si>
  <si>
    <t>ОБЩО за 2014 :</t>
  </si>
  <si>
    <t>ОБЩО за 2015 :</t>
  </si>
  <si>
    <t>2702/04.03.2015</t>
  </si>
  <si>
    <t>0000027473</t>
  </si>
  <si>
    <t>0000027748</t>
  </si>
  <si>
    <t>05,01,2015</t>
  </si>
  <si>
    <t>02,02,2015</t>
  </si>
  <si>
    <t>2742/02.04.2015</t>
  </si>
  <si>
    <t>2783/05.05.2015</t>
  </si>
  <si>
    <t>0000028912</t>
  </si>
  <si>
    <t>0000029378</t>
  </si>
  <si>
    <t>0000030205</t>
  </si>
  <si>
    <t>04,03,2015</t>
  </si>
  <si>
    <t>01,04,2015</t>
  </si>
  <si>
    <t>04,05,2015</t>
  </si>
  <si>
    <t>2824/08.06.2015</t>
  </si>
  <si>
    <t>0000030807</t>
  </si>
  <si>
    <t>01,06,2015</t>
  </si>
  <si>
    <t>2869/08.07.2015</t>
  </si>
  <si>
    <t>0000031231</t>
  </si>
  <si>
    <t>01,07,2015</t>
  </si>
  <si>
    <t>0000031853</t>
  </si>
  <si>
    <t>03,08,2015</t>
  </si>
  <si>
    <t>2917/03.08.2015</t>
  </si>
  <si>
    <t>2968/02.09.2015</t>
  </si>
  <si>
    <t>3014/05.10.2015</t>
  </si>
  <si>
    <t>0000032678</t>
  </si>
  <si>
    <t>01,09,2015</t>
  </si>
  <si>
    <t>0000033851</t>
  </si>
  <si>
    <t>01,10,2015</t>
  </si>
  <si>
    <t>3069/02.11.2015</t>
  </si>
  <si>
    <t>0000034380</t>
  </si>
  <si>
    <t>02,11,2015</t>
  </si>
  <si>
    <t>0000035346</t>
  </si>
  <si>
    <t>01,12,2015</t>
  </si>
  <si>
    <t>3117/01.12.2015</t>
  </si>
  <si>
    <t>3168/04.01.2016</t>
  </si>
  <si>
    <t>0000036049</t>
  </si>
  <si>
    <t>04,01,2016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</si>
</sst>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  <numFmt numFmtId="175" formatCode="0.0000"/>
    <numFmt numFmtId="176" formatCode="0.000"/>
    <numFmt numFmtId="177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7" fillId="34" borderId="17" xfId="0" applyNumberFormat="1" applyFont="1" applyFill="1" applyBorder="1" applyAlignment="1">
      <alignment/>
    </xf>
    <xf numFmtId="2" fontId="7" fillId="34" borderId="18" xfId="0" applyNumberFormat="1" applyFont="1" applyFill="1" applyBorder="1" applyAlignment="1">
      <alignment/>
    </xf>
    <xf numFmtId="4" fontId="5" fillId="35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4" fontId="5" fillId="35" borderId="18" xfId="0" applyNumberFormat="1" applyFont="1" applyFill="1" applyBorder="1" applyAlignment="1">
      <alignment/>
    </xf>
    <xf numFmtId="4" fontId="5" fillId="36" borderId="20" xfId="0" applyNumberFormat="1" applyFont="1" applyFill="1" applyBorder="1" applyAlignment="1">
      <alignment/>
    </xf>
    <xf numFmtId="4" fontId="5" fillId="36" borderId="21" xfId="0" applyNumberFormat="1" applyFont="1" applyFill="1" applyBorder="1" applyAlignment="1">
      <alignment/>
    </xf>
    <xf numFmtId="0" fontId="0" fillId="0" borderId="17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22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7" xfId="0" applyNumberFormat="1" applyBorder="1" applyAlignment="1">
      <alignment/>
    </xf>
    <xf numFmtId="49" fontId="3" fillId="0" borderId="22" xfId="0" applyNumberFormat="1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1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2" fontId="10" fillId="0" borderId="28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2" fontId="10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2" fontId="0" fillId="0" borderId="29" xfId="0" applyNumberFormat="1" applyBorder="1" applyAlignment="1">
      <alignment/>
    </xf>
    <xf numFmtId="0" fontId="9" fillId="0" borderId="13" xfId="0" applyFont="1" applyBorder="1" applyAlignment="1">
      <alignment/>
    </xf>
    <xf numFmtId="49" fontId="3" fillId="0" borderId="3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1" xfId="0" applyBorder="1" applyAlignment="1">
      <alignment/>
    </xf>
    <xf numFmtId="4" fontId="7" fillId="36" borderId="11" xfId="0" applyNumberFormat="1" applyFont="1" applyFill="1" applyBorder="1" applyAlignment="1">
      <alignment vertical="center"/>
    </xf>
    <xf numFmtId="0" fontId="6" fillId="36" borderId="16" xfId="0" applyFont="1" applyFill="1" applyBorder="1" applyAlignment="1">
      <alignment/>
    </xf>
    <xf numFmtId="4" fontId="5" fillId="35" borderId="17" xfId="0" applyNumberFormat="1" applyFont="1" applyFill="1" applyBorder="1" applyAlignment="1">
      <alignment vertical="center"/>
    </xf>
    <xf numFmtId="0" fontId="6" fillId="35" borderId="18" xfId="0" applyFont="1" applyFill="1" applyBorder="1" applyAlignment="1">
      <alignment/>
    </xf>
    <xf numFmtId="4" fontId="5" fillId="36" borderId="20" xfId="0" applyNumberFormat="1" applyFont="1" applyFill="1" applyBorder="1" applyAlignment="1">
      <alignment vertical="center"/>
    </xf>
    <xf numFmtId="4" fontId="7" fillId="36" borderId="20" xfId="0" applyNumberFormat="1" applyFont="1" applyFill="1" applyBorder="1" applyAlignment="1">
      <alignment vertical="center"/>
    </xf>
    <xf numFmtId="0" fontId="6" fillId="36" borderId="2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5" fillId="37" borderId="32" xfId="0" applyNumberFormat="1" applyFont="1" applyFill="1" applyBorder="1" applyAlignment="1">
      <alignment/>
    </xf>
    <xf numFmtId="0" fontId="6" fillId="37" borderId="33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right"/>
    </xf>
    <xf numFmtId="2" fontId="6" fillId="0" borderId="17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right"/>
    </xf>
    <xf numFmtId="2" fontId="6" fillId="0" borderId="11" xfId="0" applyNumberFormat="1" applyFont="1" applyBorder="1" applyAlignment="1">
      <alignment vertical="top" wrapText="1"/>
    </xf>
    <xf numFmtId="0" fontId="5" fillId="0" borderId="16" xfId="0" applyFont="1" applyFill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2" fontId="9" fillId="0" borderId="13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/>
    </xf>
    <xf numFmtId="0" fontId="6" fillId="0" borderId="34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6" fillId="0" borderId="33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37" borderId="35" xfId="0" applyFont="1" applyFill="1" applyBorder="1" applyAlignment="1">
      <alignment horizontal="center"/>
    </xf>
    <xf numFmtId="0" fontId="5" fillId="37" borderId="36" xfId="0" applyFont="1" applyFill="1" applyBorder="1" applyAlignment="1">
      <alignment horizontal="center"/>
    </xf>
    <xf numFmtId="0" fontId="5" fillId="37" borderId="37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34" xfId="0" applyFont="1" applyFill="1" applyBorder="1" applyAlignment="1">
      <alignment horizontal="right"/>
    </xf>
    <xf numFmtId="0" fontId="5" fillId="37" borderId="32" xfId="0" applyFont="1" applyFill="1" applyBorder="1" applyAlignment="1">
      <alignment horizontal="right"/>
    </xf>
    <xf numFmtId="0" fontId="5" fillId="34" borderId="22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6" borderId="39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left" vertical="justify"/>
    </xf>
    <xf numFmtId="0" fontId="5" fillId="36" borderId="11" xfId="0" applyFont="1" applyFill="1" applyBorder="1" applyAlignment="1">
      <alignment horizontal="left" vertical="justify"/>
    </xf>
    <xf numFmtId="0" fontId="5" fillId="35" borderId="22" xfId="0" applyFont="1" applyFill="1" applyBorder="1" applyAlignment="1">
      <alignment horizontal="left" vertical="justify"/>
    </xf>
    <xf numFmtId="0" fontId="5" fillId="35" borderId="17" xfId="0" applyFont="1" applyFill="1" applyBorder="1" applyAlignment="1">
      <alignment horizontal="left" vertical="justify"/>
    </xf>
    <xf numFmtId="0" fontId="5" fillId="36" borderId="39" xfId="0" applyFont="1" applyFill="1" applyBorder="1" applyAlignment="1">
      <alignment horizontal="left" vertical="justify"/>
    </xf>
    <xf numFmtId="0" fontId="5" fillId="36" borderId="20" xfId="0" applyFont="1" applyFill="1" applyBorder="1" applyAlignment="1">
      <alignment horizontal="left" vertical="justify"/>
    </xf>
    <xf numFmtId="2" fontId="6" fillId="0" borderId="29" xfId="0" applyNumberFormat="1" applyFont="1" applyFill="1" applyBorder="1" applyAlignment="1">
      <alignment horizontal="right"/>
    </xf>
    <xf numFmtId="2" fontId="6" fillId="0" borderId="29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/>
    </xf>
    <xf numFmtId="2" fontId="10" fillId="0" borderId="1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8"/>
  <sheetViews>
    <sheetView zoomScalePageLayoutView="0" workbookViewId="0" topLeftCell="A10">
      <selection activeCell="J30" sqref="J30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25.8515625" style="10" customWidth="1"/>
    <col min="4" max="4" width="23.140625" style="10" customWidth="1"/>
    <col min="5" max="5" width="14.421875" style="10" customWidth="1"/>
    <col min="6" max="6" width="29.4218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124.5" customHeight="1">
      <c r="B1" s="83" t="s">
        <v>23</v>
      </c>
      <c r="C1" s="83"/>
      <c r="D1" s="83"/>
      <c r="E1" s="83"/>
      <c r="F1" s="83"/>
    </row>
    <row r="2" spans="2:6" ht="16.5" thickBot="1">
      <c r="B2" s="87"/>
      <c r="C2" s="87"/>
      <c r="D2" s="87"/>
      <c r="E2" s="87"/>
      <c r="F2" s="87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10</v>
      </c>
    </row>
    <row r="4" spans="2:6" ht="16.5" thickBot="1">
      <c r="B4" s="84" t="s">
        <v>9</v>
      </c>
      <c r="C4" s="85"/>
      <c r="D4" s="85"/>
      <c r="E4" s="85"/>
      <c r="F4" s="86"/>
    </row>
    <row r="5" spans="2:6" ht="15.75">
      <c r="B5" s="78">
        <v>1</v>
      </c>
      <c r="C5" s="68" t="s">
        <v>12</v>
      </c>
      <c r="D5" s="69">
        <f>E5/1.2</f>
        <v>13986.000000000002</v>
      </c>
      <c r="E5" s="70">
        <v>16783.2</v>
      </c>
      <c r="F5" s="71"/>
    </row>
    <row r="6" spans="2:6" ht="15.75">
      <c r="B6" s="79">
        <v>2</v>
      </c>
      <c r="C6" s="64" t="s">
        <v>13</v>
      </c>
      <c r="D6" s="65">
        <f aca="true" t="shared" si="0" ref="D6:D15">E6/1.2</f>
        <v>13986.000000000002</v>
      </c>
      <c r="E6" s="66">
        <v>16783.2</v>
      </c>
      <c r="F6" s="73"/>
    </row>
    <row r="7" spans="2:6" ht="15.75">
      <c r="B7" s="79">
        <v>3</v>
      </c>
      <c r="C7" s="64" t="s">
        <v>14</v>
      </c>
      <c r="D7" s="65">
        <f t="shared" si="0"/>
        <v>13986.000000000002</v>
      </c>
      <c r="E7" s="66">
        <v>16783.2</v>
      </c>
      <c r="F7" s="73"/>
    </row>
    <row r="8" spans="2:6" ht="15.75">
      <c r="B8" s="72">
        <v>4</v>
      </c>
      <c r="C8" s="64" t="s">
        <v>15</v>
      </c>
      <c r="D8" s="65">
        <f t="shared" si="0"/>
        <v>13986.000000000002</v>
      </c>
      <c r="E8" s="66">
        <v>16783.2</v>
      </c>
      <c r="F8" s="73"/>
    </row>
    <row r="9" spans="2:6" ht="15.75">
      <c r="B9" s="72">
        <v>5</v>
      </c>
      <c r="C9" s="64" t="s">
        <v>16</v>
      </c>
      <c r="D9" s="65">
        <f t="shared" si="0"/>
        <v>13986.000000000002</v>
      </c>
      <c r="E9" s="66">
        <v>16783.2</v>
      </c>
      <c r="F9" s="73"/>
    </row>
    <row r="10" spans="2:6" ht="15.75">
      <c r="B10" s="72">
        <v>6</v>
      </c>
      <c r="C10" s="64" t="s">
        <v>17</v>
      </c>
      <c r="D10" s="65">
        <f t="shared" si="0"/>
        <v>13986.000000000002</v>
      </c>
      <c r="E10" s="66">
        <v>16783.2</v>
      </c>
      <c r="F10" s="73"/>
    </row>
    <row r="11" spans="2:6" ht="15.75">
      <c r="B11" s="72">
        <v>7</v>
      </c>
      <c r="C11" s="64" t="s">
        <v>18</v>
      </c>
      <c r="D11" s="65">
        <f t="shared" si="0"/>
        <v>13986.000000000002</v>
      </c>
      <c r="E11" s="66">
        <v>16783.2</v>
      </c>
      <c r="F11" s="73"/>
    </row>
    <row r="12" spans="2:6" ht="15.75">
      <c r="B12" s="74">
        <v>8</v>
      </c>
      <c r="C12" s="64" t="s">
        <v>19</v>
      </c>
      <c r="D12" s="65">
        <f t="shared" si="0"/>
        <v>13986.000000000002</v>
      </c>
      <c r="E12" s="66">
        <v>16783.2</v>
      </c>
      <c r="F12" s="73"/>
    </row>
    <row r="13" spans="2:6" ht="15.75">
      <c r="B13" s="74">
        <v>9</v>
      </c>
      <c r="C13" s="64" t="s">
        <v>20</v>
      </c>
      <c r="D13" s="65">
        <f t="shared" si="0"/>
        <v>13986.000000000002</v>
      </c>
      <c r="E13" s="66">
        <v>16783.2</v>
      </c>
      <c r="F13" s="73"/>
    </row>
    <row r="14" spans="2:6" ht="15.75">
      <c r="B14" s="74">
        <v>10</v>
      </c>
      <c r="C14" s="64" t="s">
        <v>21</v>
      </c>
      <c r="D14" s="65">
        <f t="shared" si="0"/>
        <v>13986.000000000002</v>
      </c>
      <c r="E14" s="66">
        <v>16783.2</v>
      </c>
      <c r="F14" s="73"/>
    </row>
    <row r="15" spans="2:6" ht="15.75">
      <c r="B15" s="72">
        <v>11</v>
      </c>
      <c r="C15" s="64" t="s">
        <v>22</v>
      </c>
      <c r="D15" s="65">
        <f t="shared" si="0"/>
        <v>13986.000000000002</v>
      </c>
      <c r="E15" s="66">
        <v>16783.2</v>
      </c>
      <c r="F15" s="73"/>
    </row>
    <row r="16" spans="2:6" ht="15.75">
      <c r="B16" s="72">
        <v>12</v>
      </c>
      <c r="C16" s="64" t="s">
        <v>25</v>
      </c>
      <c r="D16" s="65">
        <v>13986</v>
      </c>
      <c r="E16" s="66">
        <v>16783.2</v>
      </c>
      <c r="F16" s="73"/>
    </row>
    <row r="17" spans="2:6" ht="15.75">
      <c r="B17" s="72">
        <v>13</v>
      </c>
      <c r="C17" s="64" t="s">
        <v>26</v>
      </c>
      <c r="D17" s="65">
        <v>13986</v>
      </c>
      <c r="E17" s="66">
        <v>16783.2</v>
      </c>
      <c r="F17" s="73"/>
    </row>
    <row r="18" spans="2:6" ht="15.75">
      <c r="B18" s="72">
        <v>14</v>
      </c>
      <c r="C18" s="64" t="s">
        <v>73</v>
      </c>
      <c r="D18" s="65">
        <v>13986</v>
      </c>
      <c r="E18" s="66">
        <v>16783.2</v>
      </c>
      <c r="F18" s="73"/>
    </row>
    <row r="19" spans="2:6" ht="15.75">
      <c r="B19" s="72">
        <v>15</v>
      </c>
      <c r="C19" s="64" t="s">
        <v>78</v>
      </c>
      <c r="D19" s="65">
        <v>13986</v>
      </c>
      <c r="E19" s="66">
        <v>16783.2</v>
      </c>
      <c r="F19" s="73"/>
    </row>
    <row r="20" spans="2:6" ht="15.75">
      <c r="B20" s="72">
        <v>16</v>
      </c>
      <c r="C20" s="64" t="s">
        <v>79</v>
      </c>
      <c r="D20" s="65">
        <v>13986</v>
      </c>
      <c r="E20" s="66">
        <v>16783.2</v>
      </c>
      <c r="F20" s="73"/>
    </row>
    <row r="21" spans="2:6" ht="15.75">
      <c r="B21" s="72">
        <v>17</v>
      </c>
      <c r="C21" s="64" t="s">
        <v>86</v>
      </c>
      <c r="D21" s="65">
        <v>13986</v>
      </c>
      <c r="E21" s="66">
        <v>16783.2</v>
      </c>
      <c r="F21" s="73"/>
    </row>
    <row r="22" spans="2:6" ht="15.75">
      <c r="B22" s="72">
        <v>18</v>
      </c>
      <c r="C22" s="64" t="s">
        <v>89</v>
      </c>
      <c r="D22" s="65">
        <v>13986</v>
      </c>
      <c r="E22" s="66">
        <v>16783.2</v>
      </c>
      <c r="F22" s="73"/>
    </row>
    <row r="23" spans="2:6" ht="15.75">
      <c r="B23" s="72">
        <v>19</v>
      </c>
      <c r="C23" s="64" t="s">
        <v>94</v>
      </c>
      <c r="D23" s="65">
        <v>13986</v>
      </c>
      <c r="E23" s="66">
        <v>16783.2</v>
      </c>
      <c r="F23" s="73"/>
    </row>
    <row r="24" spans="2:6" ht="15.75">
      <c r="B24" s="72">
        <v>20</v>
      </c>
      <c r="C24" s="64" t="s">
        <v>95</v>
      </c>
      <c r="D24" s="65">
        <v>13986</v>
      </c>
      <c r="E24" s="66">
        <v>16783.2</v>
      </c>
      <c r="F24" s="73"/>
    </row>
    <row r="25" spans="2:6" ht="15.75">
      <c r="B25" s="72">
        <v>21</v>
      </c>
      <c r="C25" s="64" t="s">
        <v>96</v>
      </c>
      <c r="D25" s="65">
        <v>13986</v>
      </c>
      <c r="E25" s="66">
        <v>16783.2</v>
      </c>
      <c r="F25" s="73"/>
    </row>
    <row r="26" spans="2:6" ht="15.75">
      <c r="B26" s="72">
        <v>22</v>
      </c>
      <c r="C26" s="64" t="s">
        <v>101</v>
      </c>
      <c r="D26" s="65">
        <v>13986</v>
      </c>
      <c r="E26" s="66">
        <v>16783.2</v>
      </c>
      <c r="F26" s="73"/>
    </row>
    <row r="27" spans="2:6" ht="15.75">
      <c r="B27" s="72">
        <v>23</v>
      </c>
      <c r="C27" s="64" t="s">
        <v>106</v>
      </c>
      <c r="D27" s="65">
        <v>13986</v>
      </c>
      <c r="E27" s="66">
        <v>16783.2</v>
      </c>
      <c r="F27" s="73"/>
    </row>
    <row r="28" spans="2:6" ht="16.5" thickBot="1">
      <c r="B28" s="80">
        <v>24</v>
      </c>
      <c r="C28" s="81" t="s">
        <v>107</v>
      </c>
      <c r="D28" s="103">
        <v>13986</v>
      </c>
      <c r="E28" s="104">
        <v>16783.2</v>
      </c>
      <c r="F28" s="82"/>
    </row>
    <row r="29" spans="2:256" ht="16.5" thickBot="1">
      <c r="B29" s="89" t="s">
        <v>8</v>
      </c>
      <c r="C29" s="90"/>
      <c r="D29" s="62">
        <f>SUM(D5:D28)</f>
        <v>335664</v>
      </c>
      <c r="E29" s="62">
        <f>SUM(E5:E28)</f>
        <v>402796.80000000016</v>
      </c>
      <c r="F29" s="63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ht="16.5" thickBot="1">
      <c r="B30" s="3"/>
      <c r="C30" s="8"/>
      <c r="D30" s="8"/>
      <c r="E30" s="8"/>
      <c r="F30" s="9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ht="15.75">
      <c r="B31" s="20"/>
      <c r="C31" s="4"/>
      <c r="D31" s="4"/>
      <c r="E31" s="12" t="s">
        <v>4</v>
      </c>
      <c r="F31" s="13" t="s">
        <v>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ht="15.75">
      <c r="B32" s="91" t="s">
        <v>6</v>
      </c>
      <c r="C32" s="92"/>
      <c r="D32" s="92"/>
      <c r="E32" s="14">
        <v>503496</v>
      </c>
      <c r="F32" s="15">
        <f>SUM(E32*1.2)</f>
        <v>604195.2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ht="15.75">
      <c r="B33" s="93" t="s">
        <v>11</v>
      </c>
      <c r="C33" s="94"/>
      <c r="D33" s="94"/>
      <c r="E33" s="16">
        <f>SUM(D29)</f>
        <v>335664</v>
      </c>
      <c r="F33" s="21">
        <f>SUM(E29)</f>
        <v>402796.80000000016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ht="16.5" thickBot="1">
      <c r="B34" s="95" t="s">
        <v>7</v>
      </c>
      <c r="C34" s="96"/>
      <c r="D34" s="96"/>
      <c r="E34" s="22">
        <f>SUM(E32-E33)</f>
        <v>167832</v>
      </c>
      <c r="F34" s="23">
        <f>SUM(F32-F33)</f>
        <v>201398.3999999998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ht="15.75">
      <c r="B35" s="2"/>
      <c r="C35" s="17"/>
      <c r="D35" s="18"/>
      <c r="E35" s="18"/>
      <c r="F35" s="75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ht="15.75">
      <c r="D36" s="19"/>
    </row>
    <row r="38" spans="2:4" ht="15.75">
      <c r="B38" s="88"/>
      <c r="C38" s="88"/>
      <c r="D38" s="88"/>
    </row>
  </sheetData>
  <sheetProtection/>
  <mergeCells count="8">
    <mergeCell ref="B1:F1"/>
    <mergeCell ref="B4:F4"/>
    <mergeCell ref="B2:F2"/>
    <mergeCell ref="B38:D38"/>
    <mergeCell ref="B29:C29"/>
    <mergeCell ref="B32:D32"/>
    <mergeCell ref="B33:D33"/>
    <mergeCell ref="B34:D34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6"/>
  <sheetViews>
    <sheetView tabSelected="1" zoomScalePageLayoutView="0" workbookViewId="0" topLeftCell="A19">
      <selection activeCell="D38" sqref="D38"/>
    </sheetView>
  </sheetViews>
  <sheetFormatPr defaultColWidth="9.140625" defaultRowHeight="15"/>
  <cols>
    <col min="1" max="1" width="13.140625" style="10" customWidth="1"/>
    <col min="2" max="2" width="25.8515625" style="10" customWidth="1"/>
    <col min="3" max="3" width="23.140625" style="10" customWidth="1"/>
    <col min="4" max="4" width="14.421875" style="10" customWidth="1"/>
    <col min="5" max="5" width="29.421875" style="10" customWidth="1"/>
    <col min="6" max="6" width="20.140625" style="10" customWidth="1"/>
    <col min="7" max="7" width="16.421875" style="10" customWidth="1"/>
    <col min="8" max="16384" width="9.140625" style="10" customWidth="1"/>
  </cols>
  <sheetData>
    <row r="1" spans="1:5" ht="174.75" customHeight="1">
      <c r="A1" s="83" t="s">
        <v>24</v>
      </c>
      <c r="B1" s="83"/>
      <c r="C1" s="83"/>
      <c r="D1" s="83"/>
      <c r="E1" s="83"/>
    </row>
    <row r="2" spans="1:5" ht="16.5" thickBot="1">
      <c r="A2" s="87"/>
      <c r="B2" s="87"/>
      <c r="C2" s="87"/>
      <c r="D2" s="87"/>
      <c r="E2" s="87"/>
    </row>
    <row r="3" spans="1:5" s="61" customFormat="1" ht="32.25" thickBot="1">
      <c r="A3" s="58" t="s">
        <v>0</v>
      </c>
      <c r="B3" s="59" t="s">
        <v>1</v>
      </c>
      <c r="C3" s="59" t="s">
        <v>2</v>
      </c>
      <c r="D3" s="7" t="s">
        <v>3</v>
      </c>
      <c r="E3" s="60" t="s">
        <v>10</v>
      </c>
    </row>
    <row r="4" spans="1:5" ht="16.5" thickBot="1">
      <c r="A4" s="84" t="s">
        <v>9</v>
      </c>
      <c r="B4" s="85"/>
      <c r="C4" s="85"/>
      <c r="D4" s="85"/>
      <c r="E4" s="86"/>
    </row>
    <row r="5" spans="1:5" ht="15.75">
      <c r="A5" s="25" t="s">
        <v>27</v>
      </c>
      <c r="B5" s="4" t="s">
        <v>28</v>
      </c>
      <c r="C5" s="4">
        <v>3721.29</v>
      </c>
      <c r="D5" s="24">
        <f>SUM(C5*1.2)</f>
        <v>4465.548</v>
      </c>
      <c r="E5" s="26"/>
    </row>
    <row r="6" spans="1:5" ht="15.75">
      <c r="A6" s="27" t="s">
        <v>29</v>
      </c>
      <c r="B6" s="24" t="s">
        <v>30</v>
      </c>
      <c r="C6" s="24">
        <v>3721.29</v>
      </c>
      <c r="D6" s="24">
        <f aca="true" t="shared" si="0" ref="D6:D32">SUM(C6*1.2)</f>
        <v>4465.548</v>
      </c>
      <c r="E6" s="28"/>
    </row>
    <row r="7" spans="1:5" ht="15.75">
      <c r="A7" s="27" t="s">
        <v>31</v>
      </c>
      <c r="B7" s="24" t="s">
        <v>32</v>
      </c>
      <c r="C7" s="24">
        <v>4518.71</v>
      </c>
      <c r="D7" s="24">
        <f t="shared" si="0"/>
        <v>5422.452</v>
      </c>
      <c r="E7" s="28"/>
    </row>
    <row r="8" spans="1:5" ht="15.75">
      <c r="A8" s="27" t="s">
        <v>33</v>
      </c>
      <c r="B8" s="24" t="s">
        <v>34</v>
      </c>
      <c r="C8" s="29">
        <v>4120</v>
      </c>
      <c r="D8" s="24">
        <f t="shared" si="0"/>
        <v>4944</v>
      </c>
      <c r="E8" s="28"/>
    </row>
    <row r="9" spans="1:5" ht="15.75">
      <c r="A9" s="30" t="s">
        <v>35</v>
      </c>
      <c r="B9" s="31" t="s">
        <v>36</v>
      </c>
      <c r="C9" s="29">
        <v>4120</v>
      </c>
      <c r="D9" s="24">
        <f t="shared" si="0"/>
        <v>4944</v>
      </c>
      <c r="E9" s="28"/>
    </row>
    <row r="10" spans="1:5" ht="15.75">
      <c r="A10" s="30" t="s">
        <v>37</v>
      </c>
      <c r="B10" s="31" t="s">
        <v>38</v>
      </c>
      <c r="C10" s="29">
        <v>4120</v>
      </c>
      <c r="D10" s="24">
        <f t="shared" si="0"/>
        <v>4944</v>
      </c>
      <c r="E10" s="28"/>
    </row>
    <row r="11" spans="1:5" ht="15.75">
      <c r="A11" s="30" t="s">
        <v>39</v>
      </c>
      <c r="B11" s="31" t="s">
        <v>40</v>
      </c>
      <c r="C11" s="29">
        <v>4120</v>
      </c>
      <c r="D11" s="24">
        <f t="shared" si="0"/>
        <v>4944</v>
      </c>
      <c r="E11" s="28"/>
    </row>
    <row r="12" spans="1:5" ht="15.75">
      <c r="A12" s="30" t="s">
        <v>41</v>
      </c>
      <c r="B12" s="31" t="s">
        <v>42</v>
      </c>
      <c r="C12" s="29">
        <v>4120</v>
      </c>
      <c r="D12" s="24">
        <f t="shared" si="0"/>
        <v>4944</v>
      </c>
      <c r="E12" s="28"/>
    </row>
    <row r="13" spans="1:5" ht="16.5" thickBot="1">
      <c r="A13" s="32" t="s">
        <v>43</v>
      </c>
      <c r="B13" s="33" t="s">
        <v>44</v>
      </c>
      <c r="C13" s="34">
        <v>4120</v>
      </c>
      <c r="D13" s="44">
        <f t="shared" si="0"/>
        <v>4944</v>
      </c>
      <c r="E13" s="35"/>
    </row>
    <row r="14" spans="1:5" ht="16.5" thickBot="1">
      <c r="A14" s="40" t="s">
        <v>70</v>
      </c>
      <c r="B14" s="41"/>
      <c r="C14" s="42">
        <f>SUM(C5:C13)</f>
        <v>36681.29</v>
      </c>
      <c r="D14" s="47">
        <f t="shared" si="0"/>
        <v>44017.548</v>
      </c>
      <c r="E14" s="43"/>
    </row>
    <row r="15" spans="1:5" ht="15.75">
      <c r="A15" s="48" t="s">
        <v>45</v>
      </c>
      <c r="B15" s="49" t="s">
        <v>46</v>
      </c>
      <c r="C15" s="46">
        <v>4120</v>
      </c>
      <c r="D15" s="45">
        <f t="shared" si="0"/>
        <v>4944</v>
      </c>
      <c r="E15" s="50"/>
    </row>
    <row r="16" spans="1:5" ht="15.75">
      <c r="A16" s="30" t="s">
        <v>47</v>
      </c>
      <c r="B16" s="31" t="s">
        <v>48</v>
      </c>
      <c r="C16" s="29">
        <v>4120</v>
      </c>
      <c r="D16" s="24">
        <f t="shared" si="0"/>
        <v>4944</v>
      </c>
      <c r="E16" s="28"/>
    </row>
    <row r="17" spans="1:5" ht="15.75">
      <c r="A17" s="30" t="s">
        <v>49</v>
      </c>
      <c r="B17" s="31" t="s">
        <v>50</v>
      </c>
      <c r="C17" s="29">
        <v>4120</v>
      </c>
      <c r="D17" s="24">
        <f t="shared" si="0"/>
        <v>4944</v>
      </c>
      <c r="E17" s="28"/>
    </row>
    <row r="18" spans="1:255" ht="15.75">
      <c r="A18" s="30" t="s">
        <v>51</v>
      </c>
      <c r="B18" s="31" t="s">
        <v>52</v>
      </c>
      <c r="C18" s="29">
        <v>4120</v>
      </c>
      <c r="D18" s="24">
        <f t="shared" si="0"/>
        <v>4944</v>
      </c>
      <c r="E18" s="2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5.75">
      <c r="A19" s="30" t="s">
        <v>53</v>
      </c>
      <c r="B19" s="31" t="s">
        <v>54</v>
      </c>
      <c r="C19" s="29">
        <v>4120</v>
      </c>
      <c r="D19" s="24">
        <f t="shared" si="0"/>
        <v>4944</v>
      </c>
      <c r="E19" s="28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5.75">
      <c r="A20" s="30" t="s">
        <v>55</v>
      </c>
      <c r="B20" s="31" t="s">
        <v>56</v>
      </c>
      <c r="C20" s="29">
        <v>4120</v>
      </c>
      <c r="D20" s="24">
        <f t="shared" si="0"/>
        <v>4944</v>
      </c>
      <c r="E20" s="28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5.75">
      <c r="A21" s="30" t="s">
        <v>57</v>
      </c>
      <c r="B21" s="31" t="s">
        <v>58</v>
      </c>
      <c r="C21" s="29">
        <v>4120</v>
      </c>
      <c r="D21" s="24">
        <f t="shared" si="0"/>
        <v>4944</v>
      </c>
      <c r="E21" s="28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5.75">
      <c r="A22" s="30" t="s">
        <v>59</v>
      </c>
      <c r="B22" s="31" t="s">
        <v>60</v>
      </c>
      <c r="C22" s="29">
        <v>4120</v>
      </c>
      <c r="D22" s="24">
        <f t="shared" si="0"/>
        <v>4944</v>
      </c>
      <c r="E22" s="28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5.75">
      <c r="A23" s="30" t="s">
        <v>61</v>
      </c>
      <c r="B23" s="31" t="s">
        <v>62</v>
      </c>
      <c r="C23" s="29">
        <v>4120</v>
      </c>
      <c r="D23" s="24">
        <f t="shared" si="0"/>
        <v>4944</v>
      </c>
      <c r="E23" s="28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5.75">
      <c r="A24" s="30" t="s">
        <v>63</v>
      </c>
      <c r="B24" s="31" t="s">
        <v>64</v>
      </c>
      <c r="C24" s="29">
        <v>4120</v>
      </c>
      <c r="D24" s="24">
        <f t="shared" si="0"/>
        <v>4944</v>
      </c>
      <c r="E24" s="2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5" ht="15.75">
      <c r="A25" s="30" t="s">
        <v>65</v>
      </c>
      <c r="B25" s="31" t="s">
        <v>66</v>
      </c>
      <c r="C25" s="29">
        <v>4120</v>
      </c>
      <c r="D25" s="24">
        <f t="shared" si="0"/>
        <v>4944</v>
      </c>
      <c r="E25" s="28"/>
    </row>
    <row r="26" spans="1:5" ht="16.5" thickBot="1">
      <c r="A26" s="32" t="s">
        <v>67</v>
      </c>
      <c r="B26" s="33" t="s">
        <v>68</v>
      </c>
      <c r="C26" s="34">
        <v>4120</v>
      </c>
      <c r="D26" s="44">
        <f t="shared" si="0"/>
        <v>4944</v>
      </c>
      <c r="E26" s="35"/>
    </row>
    <row r="27" spans="1:5" ht="15.75" thickBot="1">
      <c r="A27" s="40" t="s">
        <v>71</v>
      </c>
      <c r="B27" s="41"/>
      <c r="C27" s="42">
        <f>SUM(C15:C26)</f>
        <v>49440</v>
      </c>
      <c r="D27" s="76">
        <f t="shared" si="0"/>
        <v>59328</v>
      </c>
      <c r="E27" s="43"/>
    </row>
    <row r="28" spans="1:5" ht="15">
      <c r="A28" s="67" t="s">
        <v>74</v>
      </c>
      <c r="B28" s="31" t="s">
        <v>76</v>
      </c>
      <c r="C28" s="29">
        <v>4120</v>
      </c>
      <c r="D28" s="46">
        <f t="shared" si="0"/>
        <v>4944</v>
      </c>
      <c r="E28" s="50"/>
    </row>
    <row r="29" spans="1:5" ht="15">
      <c r="A29" s="67" t="s">
        <v>75</v>
      </c>
      <c r="B29" s="31" t="s">
        <v>77</v>
      </c>
      <c r="C29" s="29">
        <v>4120</v>
      </c>
      <c r="D29" s="29">
        <f t="shared" si="0"/>
        <v>4944</v>
      </c>
      <c r="E29" s="50"/>
    </row>
    <row r="30" spans="1:5" ht="15">
      <c r="A30" s="67" t="s">
        <v>80</v>
      </c>
      <c r="B30" s="45" t="s">
        <v>83</v>
      </c>
      <c r="C30" s="29">
        <v>4120</v>
      </c>
      <c r="D30" s="29">
        <f t="shared" si="0"/>
        <v>4944</v>
      </c>
      <c r="E30" s="50"/>
    </row>
    <row r="31" spans="1:5" ht="15">
      <c r="A31" s="67" t="s">
        <v>81</v>
      </c>
      <c r="B31" s="45" t="s">
        <v>84</v>
      </c>
      <c r="C31" s="29">
        <v>4120</v>
      </c>
      <c r="D31" s="29">
        <f t="shared" si="0"/>
        <v>4944</v>
      </c>
      <c r="E31" s="50"/>
    </row>
    <row r="32" spans="1:5" ht="15">
      <c r="A32" s="67" t="s">
        <v>82</v>
      </c>
      <c r="B32" s="45" t="s">
        <v>85</v>
      </c>
      <c r="C32" s="29">
        <v>4120</v>
      </c>
      <c r="D32" s="29">
        <f t="shared" si="0"/>
        <v>4944</v>
      </c>
      <c r="E32" s="50"/>
    </row>
    <row r="33" spans="1:5" ht="15">
      <c r="A33" s="67" t="s">
        <v>87</v>
      </c>
      <c r="B33" s="77" t="s">
        <v>88</v>
      </c>
      <c r="C33" s="29">
        <v>4120</v>
      </c>
      <c r="D33" s="29">
        <v>4944</v>
      </c>
      <c r="E33" s="50"/>
    </row>
    <row r="34" spans="1:5" ht="15">
      <c r="A34" s="67" t="s">
        <v>90</v>
      </c>
      <c r="B34" s="77" t="s">
        <v>91</v>
      </c>
      <c r="C34" s="29">
        <v>4120</v>
      </c>
      <c r="D34" s="29">
        <v>4944</v>
      </c>
      <c r="E34" s="28"/>
    </row>
    <row r="35" spans="1:5" ht="15">
      <c r="A35" s="67" t="s">
        <v>92</v>
      </c>
      <c r="B35" s="77" t="s">
        <v>93</v>
      </c>
      <c r="C35" s="29">
        <v>4120</v>
      </c>
      <c r="D35" s="29">
        <v>4944</v>
      </c>
      <c r="E35" s="28"/>
    </row>
    <row r="36" spans="1:5" ht="15">
      <c r="A36" s="67" t="s">
        <v>97</v>
      </c>
      <c r="B36" s="77" t="s">
        <v>98</v>
      </c>
      <c r="C36" s="29">
        <v>4120</v>
      </c>
      <c r="D36" s="29">
        <v>4944</v>
      </c>
      <c r="E36" s="28"/>
    </row>
    <row r="37" spans="1:5" ht="15">
      <c r="A37" s="67" t="s">
        <v>99</v>
      </c>
      <c r="B37" s="77" t="s">
        <v>100</v>
      </c>
      <c r="C37" s="29">
        <v>4120</v>
      </c>
      <c r="D37" s="29">
        <v>4944</v>
      </c>
      <c r="E37" s="28"/>
    </row>
    <row r="38" spans="1:5" ht="15">
      <c r="A38" s="67" t="s">
        <v>102</v>
      </c>
      <c r="B38" s="77" t="s">
        <v>103</v>
      </c>
      <c r="C38" s="29">
        <v>4120</v>
      </c>
      <c r="D38" s="29">
        <v>4944</v>
      </c>
      <c r="E38" s="28"/>
    </row>
    <row r="39" spans="1:5" ht="15">
      <c r="A39" s="67" t="s">
        <v>104</v>
      </c>
      <c r="B39" s="77" t="s">
        <v>105</v>
      </c>
      <c r="C39" s="29">
        <v>4120</v>
      </c>
      <c r="D39" s="29">
        <v>4944</v>
      </c>
      <c r="E39" s="24"/>
    </row>
    <row r="40" spans="1:5" ht="15">
      <c r="A40" s="37" t="s">
        <v>72</v>
      </c>
      <c r="B40" s="38"/>
      <c r="C40" s="39">
        <f>SUM(C28:C39)</f>
        <v>49440</v>
      </c>
      <c r="D40" s="39">
        <f>SUM(D28:D39)</f>
        <v>59328</v>
      </c>
      <c r="E40" s="36"/>
    </row>
    <row r="41" spans="1:5" ht="15">
      <c r="A41" s="67" t="s">
        <v>108</v>
      </c>
      <c r="B41" s="105" t="s">
        <v>109</v>
      </c>
      <c r="C41" s="29">
        <v>4120</v>
      </c>
      <c r="D41" s="29">
        <v>4944</v>
      </c>
      <c r="E41" s="24"/>
    </row>
    <row r="42" spans="1:5" ht="15">
      <c r="A42" s="106" t="s">
        <v>72</v>
      </c>
      <c r="B42" s="24"/>
      <c r="C42" s="107">
        <f>SUM(C41)</f>
        <v>4120</v>
      </c>
      <c r="D42" s="107">
        <f>SUM(D41)</f>
        <v>4944</v>
      </c>
      <c r="E42" s="24"/>
    </row>
    <row r="43" spans="1:5" ht="20.25" customHeight="1" thickBot="1">
      <c r="A43" s="37" t="s">
        <v>69</v>
      </c>
      <c r="B43" s="38"/>
      <c r="C43" s="39">
        <f>SUM(C14+C27+C40+C42)</f>
        <v>139681.29</v>
      </c>
      <c r="D43" s="39">
        <f>SUM(D14+D27+D40+D42)</f>
        <v>167617.548</v>
      </c>
      <c r="E43" s="36"/>
    </row>
    <row r="44" spans="1:255" ht="28.5" customHeight="1">
      <c r="A44" s="97" t="s">
        <v>6</v>
      </c>
      <c r="B44" s="98"/>
      <c r="C44" s="51">
        <v>503496</v>
      </c>
      <c r="D44" s="51">
        <f>SUM(C44*1.2)</f>
        <v>604195.2</v>
      </c>
      <c r="E44" s="52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32.25" customHeight="1">
      <c r="A45" s="99" t="s">
        <v>11</v>
      </c>
      <c r="B45" s="100"/>
      <c r="C45" s="53">
        <f>SUM(C14+C27+C40+C42)</f>
        <v>139681.29</v>
      </c>
      <c r="D45" s="53">
        <f>SUM(D14+D27+D40+D42)</f>
        <v>167617.548</v>
      </c>
      <c r="E45" s="54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33" customHeight="1" thickBot="1">
      <c r="A46" s="101" t="s">
        <v>7</v>
      </c>
      <c r="B46" s="102"/>
      <c r="C46" s="55">
        <f>SUM(C44-C45)</f>
        <v>363814.70999999996</v>
      </c>
      <c r="D46" s="56">
        <f>SUM(C46*1.2)</f>
        <v>436577.65199999994</v>
      </c>
      <c r="E46" s="57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</sheetData>
  <sheetProtection/>
  <mergeCells count="6">
    <mergeCell ref="A44:B44"/>
    <mergeCell ref="A45:B45"/>
    <mergeCell ref="A46:B46"/>
    <mergeCell ref="A1:E1"/>
    <mergeCell ref="A2:E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2016-02-10T13:33:04Z</dcterms:modified>
  <cp:category/>
  <cp:version/>
  <cp:contentType/>
  <cp:contentStatus/>
</cp:coreProperties>
</file>